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2750ee4d76ec4b/DOF/งานปีงบ67/1ข้อมูลopendata แรงงาน/"/>
    </mc:Choice>
  </mc:AlternateContent>
  <xr:revisionPtr revIDLastSave="7" documentId="13_ncr:1_{739CD14E-9139-464C-AC1E-F0C471401677}" xr6:coauthVersionLast="47" xr6:coauthVersionMax="47" xr10:uidLastSave="{E5FA2097-547B-8D4C-B2CA-5393E538544D}"/>
  <bookViews>
    <workbookView xWindow="0" yWindow="0" windowWidth="28800" windowHeight="1800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7" i="1"/>
  <c r="B101" i="1"/>
  <c r="B99" i="1"/>
  <c r="B96" i="1"/>
  <c r="B94" i="1"/>
  <c r="B93" i="1"/>
  <c r="B92" i="1"/>
  <c r="B89" i="1"/>
  <c r="B91" i="1"/>
  <c r="B90" i="1"/>
  <c r="B88" i="1"/>
  <c r="B87" i="1"/>
  <c r="B81" i="1"/>
  <c r="B79" i="1"/>
  <c r="B78" i="1"/>
  <c r="B77" i="1"/>
  <c r="B80" i="1"/>
  <c r="B76" i="1"/>
  <c r="B75" i="1"/>
  <c r="B74" i="1"/>
  <c r="B73" i="1"/>
  <c r="B72" i="1"/>
  <c r="B71" i="1"/>
  <c r="B70" i="1"/>
  <c r="B69" i="1"/>
  <c r="B68" i="1"/>
  <c r="B67" i="1"/>
  <c r="B66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49" i="1"/>
  <c r="B48" i="1"/>
  <c r="B47" i="1"/>
  <c r="B46" i="1" l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29" i="1"/>
  <c r="B28" i="1"/>
  <c r="B27" i="1"/>
  <c r="B26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<sst xmlns="http://schemas.openxmlformats.org/spreadsheetml/2006/main" count="103" uniqueCount="8">
  <si>
    <t>สัญชาติ</t>
  </si>
  <si>
    <t>จำนวนแรงงานต่างด้าว</t>
  </si>
  <si>
    <t>เดือน/ปี</t>
  </si>
  <si>
    <t>เมียนมา</t>
  </si>
  <si>
    <t>ลาว</t>
  </si>
  <si>
    <t>กัมพูชา</t>
  </si>
  <si>
    <t>เวียดนาม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</si>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</sst>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6" x14ac:knownFonts="1">
    <font>
      <sz val="12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8"/>
      <color theme="1"/>
      <name val="TH SarabunPSK"/>
      <family val="2"/>
    </font>
    <font>
      <b/>
      <sz val="28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5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88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2" fillId="2" borderId="1" xfId="2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3" fontId="2" fillId="0" borderId="1" xfId="3" applyNumberFormat="1" applyFont="1" applyBorder="1" applyAlignment="1">
      <alignment horizontal="center" vertical="top" readingOrder="1"/>
    </xf>
    <xf numFmtId="3" fontId="2" fillId="0" borderId="1" xfId="3" applyNumberFormat="1" applyFont="1" applyBorder="1" applyAlignment="1">
      <alignment horizontal="center" vertical="top"/>
    </xf>
  </cellXfs>
  <cellStyles count="4">
    <cellStyle name="จุลภาค" xfId="3" builtinId="3"/>
    <cellStyle name="ปกติ" xfId="0" builtinId="0"/>
    <cellStyle name="Comma 2" xfId="2" xr:uid="{00000000-0005-0000-0000-000000000000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"/>
  <sheetViews>
    <sheetView tabSelected="1" topLeftCell="A86" workbookViewId="0">
      <selection activeCell="C96" sqref="C96"/>
    </sheetView>
  </sheetViews>
  <sheetFormatPr baseColWidth="10" defaultColWidth="11.140625" defaultRowHeight="15" x14ac:dyDescent="0.15"/>
  <cols>
    <col min="1" max="1" width="21.140625" customWidth="1"/>
    <col min="2" max="2" width="21.140625" style="6" customWidth="1"/>
    <col min="3" max="3" width="27.140625" customWidth="1"/>
  </cols>
  <sheetData>
    <row r="1" spans="1:3" ht="86" x14ac:dyDescent="0.15">
      <c r="A1" s="1" t="s">
        <v>0</v>
      </c>
      <c r="B1" s="2" t="s">
        <v>1</v>
      </c>
      <c r="C1" s="3" t="s">
        <v>2</v>
      </c>
    </row>
    <row r="2" spans="1:3" ht="42" x14ac:dyDescent="0.15">
      <c r="A2" s="1" t="s">
        <v>3</v>
      </c>
      <c r="B2" s="7">
        <v>23556</v>
      </c>
      <c r="C2" s="5">
        <v>243313</v>
      </c>
    </row>
    <row r="3" spans="1:3" ht="42" x14ac:dyDescent="0.15">
      <c r="A3" s="1" t="s">
        <v>4</v>
      </c>
      <c r="B3" s="7">
        <v>749</v>
      </c>
      <c r="C3" s="5">
        <v>243313</v>
      </c>
    </row>
    <row r="4" spans="1:3" ht="42" x14ac:dyDescent="0.15">
      <c r="A4" s="1" t="s">
        <v>5</v>
      </c>
      <c r="B4" s="7">
        <v>10104</v>
      </c>
      <c r="C4" s="5">
        <v>243313</v>
      </c>
    </row>
    <row r="5" spans="1:3" ht="42" x14ac:dyDescent="0.15">
      <c r="A5" s="1" t="s">
        <v>6</v>
      </c>
      <c r="B5" s="7">
        <v>10</v>
      </c>
      <c r="C5" s="5">
        <v>243313</v>
      </c>
    </row>
    <row r="6" spans="1:3" ht="42" x14ac:dyDescent="0.15">
      <c r="A6" s="4" t="s">
        <v>7</v>
      </c>
      <c r="B6" s="7">
        <v>384</v>
      </c>
      <c r="C6" s="5">
        <v>243313</v>
      </c>
    </row>
    <row r="7" spans="1:3" ht="42" x14ac:dyDescent="0.15">
      <c r="A7" s="1" t="s">
        <v>3</v>
      </c>
      <c r="B7" s="7">
        <v>23861</v>
      </c>
      <c r="C7" s="5">
        <v>243344</v>
      </c>
    </row>
    <row r="8" spans="1:3" ht="42" x14ac:dyDescent="0.15">
      <c r="A8" s="1" t="s">
        <v>4</v>
      </c>
      <c r="B8" s="7">
        <v>762</v>
      </c>
      <c r="C8" s="5">
        <v>243344</v>
      </c>
    </row>
    <row r="9" spans="1:3" ht="42" x14ac:dyDescent="0.15">
      <c r="A9" s="1" t="s">
        <v>5</v>
      </c>
      <c r="B9" s="7">
        <v>10397</v>
      </c>
      <c r="C9" s="5">
        <v>243344</v>
      </c>
    </row>
    <row r="10" spans="1:3" ht="42" x14ac:dyDescent="0.15">
      <c r="A10" s="1" t="s">
        <v>6</v>
      </c>
      <c r="B10" s="7">
        <v>11</v>
      </c>
      <c r="C10" s="5">
        <v>243344</v>
      </c>
    </row>
    <row r="11" spans="1:3" ht="42" x14ac:dyDescent="0.15">
      <c r="A11" s="4" t="s">
        <v>7</v>
      </c>
      <c r="B11" s="7">
        <v>386</v>
      </c>
      <c r="C11" s="5">
        <v>243344</v>
      </c>
    </row>
    <row r="12" spans="1:3" ht="42" x14ac:dyDescent="0.15">
      <c r="A12" s="1" t="s">
        <v>3</v>
      </c>
      <c r="B12" s="7">
        <v>24351</v>
      </c>
      <c r="C12" s="5">
        <v>243374</v>
      </c>
    </row>
    <row r="13" spans="1:3" ht="42" x14ac:dyDescent="0.15">
      <c r="A13" s="1" t="s">
        <v>4</v>
      </c>
      <c r="B13" s="7">
        <v>787</v>
      </c>
      <c r="C13" s="5">
        <v>243374</v>
      </c>
    </row>
    <row r="14" spans="1:3" ht="42" x14ac:dyDescent="0.15">
      <c r="A14" s="1" t="s">
        <v>5</v>
      </c>
      <c r="B14" s="7">
        <v>11902</v>
      </c>
      <c r="C14" s="5">
        <v>243374</v>
      </c>
    </row>
    <row r="15" spans="1:3" ht="42" x14ac:dyDescent="0.15">
      <c r="A15" s="1" t="s">
        <v>6</v>
      </c>
      <c r="B15" s="7">
        <v>11</v>
      </c>
      <c r="C15" s="5">
        <v>243374</v>
      </c>
    </row>
    <row r="16" spans="1:3" ht="42" x14ac:dyDescent="0.15">
      <c r="A16" s="4" t="s">
        <v>7</v>
      </c>
      <c r="B16" s="7">
        <v>393</v>
      </c>
      <c r="C16" s="5">
        <v>243374</v>
      </c>
    </row>
    <row r="17" spans="1:3" ht="42" x14ac:dyDescent="0.15">
      <c r="A17" s="1" t="s">
        <v>3</v>
      </c>
      <c r="B17" s="7">
        <f>23666+1206</f>
        <v>24872</v>
      </c>
      <c r="C17" s="5">
        <v>243405</v>
      </c>
    </row>
    <row r="18" spans="1:3" ht="42" x14ac:dyDescent="0.15">
      <c r="A18" s="1" t="s">
        <v>4</v>
      </c>
      <c r="B18" s="7">
        <f>653+174</f>
        <v>827</v>
      </c>
      <c r="C18" s="5">
        <v>243405</v>
      </c>
    </row>
    <row r="19" spans="1:3" ht="42" x14ac:dyDescent="0.15">
      <c r="A19" s="1" t="s">
        <v>5</v>
      </c>
      <c r="B19" s="7">
        <f>8963+3744</f>
        <v>12707</v>
      </c>
      <c r="C19" s="5">
        <v>243405</v>
      </c>
    </row>
    <row r="20" spans="1:3" ht="42" x14ac:dyDescent="0.15">
      <c r="A20" s="1" t="s">
        <v>6</v>
      </c>
      <c r="B20" s="7">
        <f>9</f>
        <v>9</v>
      </c>
      <c r="C20" s="5">
        <v>243405</v>
      </c>
    </row>
    <row r="21" spans="1:3" ht="42" x14ac:dyDescent="0.15">
      <c r="A21" s="4" t="s">
        <v>7</v>
      </c>
      <c r="B21" s="7">
        <f>34+369</f>
        <v>403</v>
      </c>
      <c r="C21" s="5">
        <v>243405</v>
      </c>
    </row>
    <row r="22" spans="1:3" ht="42" x14ac:dyDescent="0.15">
      <c r="A22" s="1" t="s">
        <v>3</v>
      </c>
      <c r="B22" s="7">
        <f>23826+1277</f>
        <v>25103</v>
      </c>
      <c r="C22" s="5">
        <v>243435</v>
      </c>
    </row>
    <row r="23" spans="1:3" ht="42" x14ac:dyDescent="0.15">
      <c r="A23" s="1" t="s">
        <v>4</v>
      </c>
      <c r="B23" s="7">
        <f>647+179</f>
        <v>826</v>
      </c>
      <c r="C23" s="5">
        <v>243435</v>
      </c>
    </row>
    <row r="24" spans="1:3" ht="42" x14ac:dyDescent="0.15">
      <c r="A24" s="1" t="s">
        <v>5</v>
      </c>
      <c r="B24" s="7">
        <f>8880+3913</f>
        <v>12793</v>
      </c>
      <c r="C24" s="5">
        <v>243435</v>
      </c>
    </row>
    <row r="25" spans="1:3" ht="42" x14ac:dyDescent="0.15">
      <c r="A25" s="1" t="s">
        <v>6</v>
      </c>
      <c r="B25" s="7">
        <v>8</v>
      </c>
      <c r="C25" s="5">
        <v>243435</v>
      </c>
    </row>
    <row r="26" spans="1:3" ht="42" x14ac:dyDescent="0.15">
      <c r="A26" s="4" t="s">
        <v>7</v>
      </c>
      <c r="B26" s="7">
        <f>34+379</f>
        <v>413</v>
      </c>
      <c r="C26" s="5">
        <v>243435</v>
      </c>
    </row>
    <row r="27" spans="1:3" ht="42" x14ac:dyDescent="0.15">
      <c r="A27" s="1" t="s">
        <v>3</v>
      </c>
      <c r="B27" s="7">
        <f>23975+1199</f>
        <v>25174</v>
      </c>
      <c r="C27" s="5">
        <v>243466</v>
      </c>
    </row>
    <row r="28" spans="1:3" ht="42" x14ac:dyDescent="0.15">
      <c r="A28" s="1" t="s">
        <v>4</v>
      </c>
      <c r="B28" s="7">
        <f>650+174</f>
        <v>824</v>
      </c>
      <c r="C28" s="5">
        <v>243466</v>
      </c>
    </row>
    <row r="29" spans="1:3" ht="42" x14ac:dyDescent="0.15">
      <c r="A29" s="1" t="s">
        <v>5</v>
      </c>
      <c r="B29" s="7">
        <f>8752+3860</f>
        <v>12612</v>
      </c>
      <c r="C29" s="5">
        <v>243466</v>
      </c>
    </row>
    <row r="30" spans="1:3" ht="42" x14ac:dyDescent="0.15">
      <c r="A30" s="1" t="s">
        <v>6</v>
      </c>
      <c r="B30" s="7">
        <v>7</v>
      </c>
      <c r="C30" s="5">
        <v>243466</v>
      </c>
    </row>
    <row r="31" spans="1:3" ht="42" x14ac:dyDescent="0.15">
      <c r="A31" s="4" t="s">
        <v>7</v>
      </c>
      <c r="B31" s="7">
        <f>33+385</f>
        <v>418</v>
      </c>
      <c r="C31" s="5">
        <v>243466</v>
      </c>
    </row>
    <row r="32" spans="1:3" ht="42" x14ac:dyDescent="0.15">
      <c r="A32" s="1" t="s">
        <v>3</v>
      </c>
      <c r="B32" s="7">
        <f>23978+1335</f>
        <v>25313</v>
      </c>
      <c r="C32" s="5">
        <v>243497</v>
      </c>
    </row>
    <row r="33" spans="1:3" ht="42" x14ac:dyDescent="0.15">
      <c r="A33" s="1" t="s">
        <v>4</v>
      </c>
      <c r="B33" s="7">
        <f>637+199</f>
        <v>836</v>
      </c>
      <c r="C33" s="5">
        <v>243497</v>
      </c>
    </row>
    <row r="34" spans="1:3" ht="42" x14ac:dyDescent="0.15">
      <c r="A34" s="1" t="s">
        <v>5</v>
      </c>
      <c r="B34" s="7">
        <f>8707+4281</f>
        <v>12988</v>
      </c>
      <c r="C34" s="5">
        <v>243497</v>
      </c>
    </row>
    <row r="35" spans="1:3" ht="42" x14ac:dyDescent="0.15">
      <c r="A35" s="1" t="s">
        <v>6</v>
      </c>
      <c r="B35" s="7">
        <v>7</v>
      </c>
      <c r="C35" s="5">
        <v>243497</v>
      </c>
    </row>
    <row r="36" spans="1:3" ht="42" x14ac:dyDescent="0.15">
      <c r="A36" s="4" t="s">
        <v>7</v>
      </c>
      <c r="B36" s="7">
        <f>34+391</f>
        <v>425</v>
      </c>
      <c r="C36" s="5">
        <v>243497</v>
      </c>
    </row>
    <row r="37" spans="1:3" ht="42" x14ac:dyDescent="0.7">
      <c r="A37" s="1" t="s">
        <v>3</v>
      </c>
      <c r="B37" s="8">
        <f>24094+1451</f>
        <v>25545</v>
      </c>
      <c r="C37" s="5">
        <v>243527</v>
      </c>
    </row>
    <row r="38" spans="1:3" ht="42" x14ac:dyDescent="0.7">
      <c r="A38" s="1" t="s">
        <v>4</v>
      </c>
      <c r="B38" s="8">
        <f>637+212</f>
        <v>849</v>
      </c>
      <c r="C38" s="5">
        <v>243527</v>
      </c>
    </row>
    <row r="39" spans="1:3" ht="42" x14ac:dyDescent="0.7">
      <c r="A39" s="1" t="s">
        <v>5</v>
      </c>
      <c r="B39" s="8">
        <f>8675+4674</f>
        <v>13349</v>
      </c>
      <c r="C39" s="5">
        <v>243527</v>
      </c>
    </row>
    <row r="40" spans="1:3" ht="42" x14ac:dyDescent="0.7">
      <c r="A40" s="1" t="s">
        <v>6</v>
      </c>
      <c r="B40" s="8">
        <f>6</f>
        <v>6</v>
      </c>
      <c r="C40" s="5">
        <v>243527</v>
      </c>
    </row>
    <row r="41" spans="1:3" ht="42" x14ac:dyDescent="0.7">
      <c r="A41" s="4" t="s">
        <v>7</v>
      </c>
      <c r="B41" s="8">
        <f>33+393</f>
        <v>426</v>
      </c>
      <c r="C41" s="5">
        <v>243527</v>
      </c>
    </row>
    <row r="42" spans="1:3" ht="42" x14ac:dyDescent="0.15">
      <c r="A42" s="1" t="s">
        <v>3</v>
      </c>
      <c r="B42" s="9">
        <f>24478+1574</f>
        <v>26052</v>
      </c>
      <c r="C42" s="5">
        <v>243558</v>
      </c>
    </row>
    <row r="43" spans="1:3" ht="42" x14ac:dyDescent="0.15">
      <c r="A43" s="1" t="s">
        <v>4</v>
      </c>
      <c r="B43" s="10">
        <f>626+234</f>
        <v>860</v>
      </c>
      <c r="C43" s="5">
        <v>243558</v>
      </c>
    </row>
    <row r="44" spans="1:3" ht="42" x14ac:dyDescent="0.15">
      <c r="A44" s="1" t="s">
        <v>5</v>
      </c>
      <c r="B44" s="10">
        <f>8539+5265</f>
        <v>13804</v>
      </c>
      <c r="C44" s="5">
        <v>243558</v>
      </c>
    </row>
    <row r="45" spans="1:3" ht="42" x14ac:dyDescent="0.15">
      <c r="A45" s="1" t="s">
        <v>6</v>
      </c>
      <c r="B45" s="10">
        <f>6</f>
        <v>6</v>
      </c>
      <c r="C45" s="5">
        <v>243558</v>
      </c>
    </row>
    <row r="46" spans="1:3" ht="42" x14ac:dyDescent="0.15">
      <c r="A46" s="4" t="s">
        <v>7</v>
      </c>
      <c r="B46" s="10">
        <f>34+401</f>
        <v>435</v>
      </c>
      <c r="C46" s="5">
        <v>243558</v>
      </c>
    </row>
    <row r="47" spans="1:3" ht="42" x14ac:dyDescent="0.15">
      <c r="A47" s="1" t="s">
        <v>3</v>
      </c>
      <c r="B47" s="9">
        <f>25811+1575</f>
        <v>27386</v>
      </c>
      <c r="C47" s="5">
        <v>243588</v>
      </c>
    </row>
    <row r="48" spans="1:3" ht="42" x14ac:dyDescent="0.15">
      <c r="A48" s="1" t="s">
        <v>4</v>
      </c>
      <c r="B48" s="10">
        <f>635+235</f>
        <v>870</v>
      </c>
      <c r="C48" s="5">
        <v>243588</v>
      </c>
    </row>
    <row r="49" spans="1:3" ht="42" x14ac:dyDescent="0.15">
      <c r="A49" s="1" t="s">
        <v>5</v>
      </c>
      <c r="B49" s="10">
        <f>8510+5272</f>
        <v>13782</v>
      </c>
      <c r="C49" s="5">
        <v>243588</v>
      </c>
    </row>
    <row r="50" spans="1:3" ht="42" x14ac:dyDescent="0.15">
      <c r="A50" s="1" t="s">
        <v>6</v>
      </c>
      <c r="B50" s="10">
        <v>12</v>
      </c>
      <c r="C50" s="5">
        <v>243588</v>
      </c>
    </row>
    <row r="51" spans="1:3" ht="42" x14ac:dyDescent="0.15">
      <c r="A51" s="4" t="s">
        <v>7</v>
      </c>
      <c r="B51" s="10">
        <f>401+32</f>
        <v>433</v>
      </c>
      <c r="C51" s="5">
        <v>243588</v>
      </c>
    </row>
    <row r="52" spans="1:3" ht="42" x14ac:dyDescent="0.7">
      <c r="A52" s="1" t="s">
        <v>3</v>
      </c>
      <c r="B52" s="11">
        <f>26445+1572</f>
        <v>28017</v>
      </c>
      <c r="C52" s="5">
        <v>243619</v>
      </c>
    </row>
    <row r="53" spans="1:3" ht="42" x14ac:dyDescent="0.7">
      <c r="A53" s="1" t="s">
        <v>4</v>
      </c>
      <c r="B53" s="11">
        <f>648+234</f>
        <v>882</v>
      </c>
      <c r="C53" s="5">
        <v>243619</v>
      </c>
    </row>
    <row r="54" spans="1:3" ht="42" x14ac:dyDescent="0.7">
      <c r="A54" s="1" t="s">
        <v>5</v>
      </c>
      <c r="B54" s="11">
        <f>8647+5270</f>
        <v>13917</v>
      </c>
      <c r="C54" s="5">
        <v>243619</v>
      </c>
    </row>
    <row r="55" spans="1:3" ht="42" x14ac:dyDescent="0.7">
      <c r="A55" s="1" t="s">
        <v>6</v>
      </c>
      <c r="B55" s="11">
        <f>14</f>
        <v>14</v>
      </c>
      <c r="C55" s="5">
        <v>243619</v>
      </c>
    </row>
    <row r="56" spans="1:3" ht="42" x14ac:dyDescent="0.7">
      <c r="A56" s="4" t="s">
        <v>7</v>
      </c>
      <c r="B56" s="11">
        <f>405+32</f>
        <v>437</v>
      </c>
      <c r="C56" s="5">
        <v>243619</v>
      </c>
    </row>
    <row r="57" spans="1:3" ht="42" x14ac:dyDescent="0.7">
      <c r="A57" s="1" t="s">
        <v>3</v>
      </c>
      <c r="B57" s="11">
        <f>25296+1556</f>
        <v>26852</v>
      </c>
      <c r="C57" s="5">
        <v>243650</v>
      </c>
    </row>
    <row r="58" spans="1:3" ht="42" x14ac:dyDescent="0.7">
      <c r="A58" s="1" t="s">
        <v>4</v>
      </c>
      <c r="B58" s="11">
        <f>608+234</f>
        <v>842</v>
      </c>
      <c r="C58" s="5">
        <v>243650</v>
      </c>
    </row>
    <row r="59" spans="1:3" ht="42" x14ac:dyDescent="0.7">
      <c r="A59" s="1" t="s">
        <v>5</v>
      </c>
      <c r="B59" s="11">
        <f>7834+5265</f>
        <v>13099</v>
      </c>
      <c r="C59" s="5">
        <v>243650</v>
      </c>
    </row>
    <row r="60" spans="1:3" ht="42" x14ac:dyDescent="0.7">
      <c r="A60" s="1" t="s">
        <v>6</v>
      </c>
      <c r="B60" s="11">
        <f>15</f>
        <v>15</v>
      </c>
      <c r="C60" s="5">
        <v>243650</v>
      </c>
    </row>
    <row r="61" spans="1:3" ht="42" x14ac:dyDescent="0.7">
      <c r="A61" s="4" t="s">
        <v>7</v>
      </c>
      <c r="B61" s="11">
        <f>31+407</f>
        <v>438</v>
      </c>
      <c r="C61" s="5">
        <v>243650</v>
      </c>
    </row>
    <row r="62" spans="1:3" ht="42" x14ac:dyDescent="0.7">
      <c r="A62" s="1" t="s">
        <v>3</v>
      </c>
      <c r="B62" s="11">
        <f>25528+1550</f>
        <v>27078</v>
      </c>
      <c r="C62" s="5">
        <v>243678</v>
      </c>
    </row>
    <row r="63" spans="1:3" ht="42" x14ac:dyDescent="0.7">
      <c r="A63" s="1" t="s">
        <v>4</v>
      </c>
      <c r="B63" s="11">
        <f>604+233</f>
        <v>837</v>
      </c>
      <c r="C63" s="5">
        <v>243678</v>
      </c>
    </row>
    <row r="64" spans="1:3" ht="42" x14ac:dyDescent="0.7">
      <c r="A64" s="1" t="s">
        <v>5</v>
      </c>
      <c r="B64" s="11">
        <f>7826+5264</f>
        <v>13090</v>
      </c>
      <c r="C64" s="5">
        <v>243678</v>
      </c>
    </row>
    <row r="65" spans="1:3" ht="42" x14ac:dyDescent="0.7">
      <c r="A65" s="1" t="s">
        <v>6</v>
      </c>
      <c r="B65" s="11">
        <v>16</v>
      </c>
      <c r="C65" s="5">
        <v>243678</v>
      </c>
    </row>
    <row r="66" spans="1:3" ht="42" x14ac:dyDescent="0.7">
      <c r="A66" s="4" t="s">
        <v>7</v>
      </c>
      <c r="B66" s="11">
        <f>408+31</f>
        <v>439</v>
      </c>
      <c r="C66" s="5">
        <v>243678</v>
      </c>
    </row>
    <row r="67" spans="1:3" ht="42" x14ac:dyDescent="0.7">
      <c r="A67" s="1" t="s">
        <v>3</v>
      </c>
      <c r="B67" s="11">
        <f>25688+1560</f>
        <v>27248</v>
      </c>
      <c r="C67" s="5">
        <v>243709</v>
      </c>
    </row>
    <row r="68" spans="1:3" ht="42" x14ac:dyDescent="0.7">
      <c r="A68" s="1" t="s">
        <v>4</v>
      </c>
      <c r="B68" s="11">
        <f>605+256</f>
        <v>861</v>
      </c>
      <c r="C68" s="5">
        <v>243709</v>
      </c>
    </row>
    <row r="69" spans="1:3" ht="42" x14ac:dyDescent="0.7">
      <c r="A69" s="1" t="s">
        <v>5</v>
      </c>
      <c r="B69" s="11">
        <f>7781+5711</f>
        <v>13492</v>
      </c>
      <c r="C69" s="5">
        <v>243709</v>
      </c>
    </row>
    <row r="70" spans="1:3" ht="42" x14ac:dyDescent="0.7">
      <c r="A70" s="1" t="s">
        <v>6</v>
      </c>
      <c r="B70" s="11">
        <f>16</f>
        <v>16</v>
      </c>
      <c r="C70" s="5">
        <v>243709</v>
      </c>
    </row>
    <row r="71" spans="1:3" ht="42" x14ac:dyDescent="0.7">
      <c r="A71" s="4" t="s">
        <v>7</v>
      </c>
      <c r="B71" s="11">
        <f>31+403</f>
        <v>434</v>
      </c>
      <c r="C71" s="5">
        <v>243709</v>
      </c>
    </row>
    <row r="72" spans="1:3" ht="42" x14ac:dyDescent="0.7">
      <c r="A72" s="1" t="s">
        <v>3</v>
      </c>
      <c r="B72" s="11">
        <f>25929+1571</f>
        <v>27500</v>
      </c>
      <c r="C72" s="5">
        <v>243739</v>
      </c>
    </row>
    <row r="73" spans="1:3" ht="42" x14ac:dyDescent="0.7">
      <c r="A73" s="1" t="s">
        <v>4</v>
      </c>
      <c r="B73" s="11">
        <f>605+273</f>
        <v>878</v>
      </c>
      <c r="C73" s="5">
        <v>243739</v>
      </c>
    </row>
    <row r="74" spans="1:3" ht="42" x14ac:dyDescent="0.7">
      <c r="A74" s="1" t="s">
        <v>5</v>
      </c>
      <c r="B74" s="11">
        <f>7899+6976</f>
        <v>14875</v>
      </c>
      <c r="C74" s="5">
        <v>243739</v>
      </c>
    </row>
    <row r="75" spans="1:3" ht="42" x14ac:dyDescent="0.7">
      <c r="A75" s="1" t="s">
        <v>6</v>
      </c>
      <c r="B75" s="11">
        <f>16</f>
        <v>16</v>
      </c>
      <c r="C75" s="5">
        <v>243739</v>
      </c>
    </row>
    <row r="76" spans="1:3" ht="42" x14ac:dyDescent="0.7">
      <c r="A76" s="4" t="s">
        <v>7</v>
      </c>
      <c r="B76" s="11">
        <f>29+397</f>
        <v>426</v>
      </c>
      <c r="C76" s="5">
        <v>243739</v>
      </c>
    </row>
    <row r="77" spans="1:3" ht="42" x14ac:dyDescent="0.7">
      <c r="A77" s="1" t="s">
        <v>3</v>
      </c>
      <c r="B77" s="11">
        <f>26080+1582</f>
        <v>27662</v>
      </c>
      <c r="C77" s="5">
        <v>243770</v>
      </c>
    </row>
    <row r="78" spans="1:3" ht="42" x14ac:dyDescent="0.7">
      <c r="A78" s="1" t="s">
        <v>4</v>
      </c>
      <c r="B78" s="11">
        <f>601+296</f>
        <v>897</v>
      </c>
      <c r="C78" s="5">
        <v>243770</v>
      </c>
    </row>
    <row r="79" spans="1:3" ht="42" x14ac:dyDescent="0.7">
      <c r="A79" s="1" t="s">
        <v>5</v>
      </c>
      <c r="B79" s="11">
        <f>7955+7364</f>
        <v>15319</v>
      </c>
      <c r="C79" s="5">
        <v>243770</v>
      </c>
    </row>
    <row r="80" spans="1:3" ht="42" x14ac:dyDescent="0.7">
      <c r="A80" s="1" t="s">
        <v>6</v>
      </c>
      <c r="B80" s="11">
        <f>16</f>
        <v>16</v>
      </c>
      <c r="C80" s="5">
        <v>243770</v>
      </c>
    </row>
    <row r="81" spans="1:3" ht="42" x14ac:dyDescent="0.7">
      <c r="A81" s="4" t="s">
        <v>7</v>
      </c>
      <c r="B81" s="11">
        <f>29+399</f>
        <v>428</v>
      </c>
      <c r="C81" s="5">
        <v>243770</v>
      </c>
    </row>
    <row r="82" spans="1:3" ht="42" x14ac:dyDescent="0.7">
      <c r="A82" s="1" t="s">
        <v>3</v>
      </c>
      <c r="B82" s="8">
        <v>27794</v>
      </c>
      <c r="C82" s="5">
        <v>243800</v>
      </c>
    </row>
    <row r="83" spans="1:3" ht="42" x14ac:dyDescent="0.7">
      <c r="A83" s="1" t="s">
        <v>4</v>
      </c>
      <c r="B83" s="11">
        <v>909</v>
      </c>
      <c r="C83" s="5">
        <v>243800</v>
      </c>
    </row>
    <row r="84" spans="1:3" ht="42" x14ac:dyDescent="0.7">
      <c r="A84" s="1" t="s">
        <v>5</v>
      </c>
      <c r="B84" s="8">
        <v>15273</v>
      </c>
      <c r="C84" s="5">
        <v>243800</v>
      </c>
    </row>
    <row r="85" spans="1:3" ht="42" x14ac:dyDescent="0.7">
      <c r="A85" s="1" t="s">
        <v>6</v>
      </c>
      <c r="B85" s="11">
        <v>16</v>
      </c>
      <c r="C85" s="5">
        <v>243800</v>
      </c>
    </row>
    <row r="86" spans="1:3" ht="42" x14ac:dyDescent="0.7">
      <c r="A86" s="4" t="s">
        <v>7</v>
      </c>
      <c r="B86" s="11">
        <v>426</v>
      </c>
      <c r="C86" s="5">
        <v>243800</v>
      </c>
    </row>
    <row r="87" spans="1:3" ht="42" x14ac:dyDescent="0.7">
      <c r="A87" s="12" t="s">
        <v>3</v>
      </c>
      <c r="B87" s="8">
        <f>26348+1448</f>
        <v>27796</v>
      </c>
      <c r="C87" s="5">
        <v>243831</v>
      </c>
    </row>
    <row r="88" spans="1:3" ht="42" x14ac:dyDescent="0.7">
      <c r="A88" s="12" t="s">
        <v>4</v>
      </c>
      <c r="B88" s="11">
        <f>598+290</f>
        <v>888</v>
      </c>
      <c r="C88" s="5">
        <v>243831</v>
      </c>
    </row>
    <row r="89" spans="1:3" ht="42" x14ac:dyDescent="0.7">
      <c r="A89" s="12" t="s">
        <v>5</v>
      </c>
      <c r="B89" s="8">
        <f>7920+7191</f>
        <v>15111</v>
      </c>
      <c r="C89" s="5">
        <v>243831</v>
      </c>
    </row>
    <row r="90" spans="1:3" ht="42" x14ac:dyDescent="0.7">
      <c r="A90" s="12" t="s">
        <v>6</v>
      </c>
      <c r="B90" s="11">
        <f>16</f>
        <v>16</v>
      </c>
      <c r="C90" s="5">
        <v>243831</v>
      </c>
    </row>
    <row r="91" spans="1:3" ht="42" x14ac:dyDescent="0.7">
      <c r="A91" s="12" t="s">
        <v>7</v>
      </c>
      <c r="B91" s="11">
        <f>27+395</f>
        <v>422</v>
      </c>
      <c r="C91" s="5">
        <v>243831</v>
      </c>
    </row>
    <row r="92" spans="1:3" ht="42" x14ac:dyDescent="0.15">
      <c r="A92" s="13" t="s">
        <v>3</v>
      </c>
      <c r="B92" s="14">
        <f>26440+1476</f>
        <v>27916</v>
      </c>
      <c r="C92" s="5">
        <v>243862</v>
      </c>
    </row>
    <row r="93" spans="1:3" ht="42" x14ac:dyDescent="0.15">
      <c r="A93" s="13" t="s">
        <v>4</v>
      </c>
      <c r="B93" s="14">
        <f>595+298</f>
        <v>893</v>
      </c>
      <c r="C93" s="5">
        <v>243862</v>
      </c>
    </row>
    <row r="94" spans="1:3" ht="42" x14ac:dyDescent="0.15">
      <c r="A94" s="13" t="s">
        <v>5</v>
      </c>
      <c r="B94" s="14">
        <f>7866+7404</f>
        <v>15270</v>
      </c>
      <c r="C94" s="5">
        <v>243862</v>
      </c>
    </row>
    <row r="95" spans="1:3" ht="42" x14ac:dyDescent="0.15">
      <c r="A95" s="13" t="s">
        <v>6</v>
      </c>
      <c r="B95" s="14">
        <v>16</v>
      </c>
      <c r="C95" s="5">
        <v>243862</v>
      </c>
    </row>
    <row r="96" spans="1:3" ht="42" x14ac:dyDescent="0.15">
      <c r="A96" s="13" t="s">
        <v>7</v>
      </c>
      <c r="B96" s="14">
        <f>27+395</f>
        <v>422</v>
      </c>
      <c r="C96" s="5">
        <v>243862</v>
      </c>
    </row>
    <row r="97" spans="1:3" ht="42" x14ac:dyDescent="0.15">
      <c r="A97" s="13" t="s">
        <v>3</v>
      </c>
      <c r="B97" s="15">
        <f>26569+1526</f>
        <v>28095</v>
      </c>
      <c r="C97" s="5">
        <v>243892</v>
      </c>
    </row>
    <row r="98" spans="1:3" ht="42" x14ac:dyDescent="0.15">
      <c r="A98" s="13" t="s">
        <v>4</v>
      </c>
      <c r="B98" s="16">
        <f>594+313</f>
        <v>907</v>
      </c>
      <c r="C98" s="5">
        <v>243892</v>
      </c>
    </row>
    <row r="99" spans="1:3" ht="42" x14ac:dyDescent="0.15">
      <c r="A99" s="13" t="s">
        <v>5</v>
      </c>
      <c r="B99" s="16">
        <f>7799+7890</f>
        <v>15689</v>
      </c>
      <c r="C99" s="5">
        <v>243892</v>
      </c>
    </row>
    <row r="100" spans="1:3" ht="42" x14ac:dyDescent="0.15">
      <c r="A100" s="13" t="s">
        <v>6</v>
      </c>
      <c r="B100" s="16">
        <v>16</v>
      </c>
      <c r="C100" s="5">
        <v>243892</v>
      </c>
    </row>
    <row r="101" spans="1:3" ht="42" x14ac:dyDescent="0.15">
      <c r="A101" s="13" t="s">
        <v>7</v>
      </c>
      <c r="B101" s="16">
        <f>28+393</f>
        <v>421</v>
      </c>
      <c r="C101" s="5">
        <v>243892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wilasinp</dc:creator>
  <cp:lastModifiedBy>dof itdb WilaP</cp:lastModifiedBy>
  <dcterms:created xsi:type="dcterms:W3CDTF">2023-10-04T07:38:49Z</dcterms:created>
  <dcterms:modified xsi:type="dcterms:W3CDTF">2024-11-06T06:42:35Z</dcterms:modified>
</cp:coreProperties>
</file>